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USSIA Этапы 2015-2016-2017-2018\2018 сезон\7 этап Нахабино\тайминг\"/>
    </mc:Choice>
  </mc:AlternateContent>
  <bookViews>
    <workbookView xWindow="0" yWindow="0" windowWidth="20400" windowHeight="7155" activeTab="2"/>
  </bookViews>
  <sheets>
    <sheet name="Протокол 21.06.18" sheetId="4" r:id="rId1"/>
    <sheet name="Протокол 22.06.18ТИ1" sheetId="6" r:id="rId2"/>
    <sheet name="Протокол 22.06.18 ТИ10" sheetId="7" r:id="rId3"/>
  </sheets>
  <definedNames>
    <definedName name="_xlnm.Print_Area" localSheetId="0">'Протокол 21.06.18'!$A$1:$O$21</definedName>
    <definedName name="_xlnm.Print_Area" localSheetId="1">'Протокол 22.06.18ТИ1'!$A$1:$O$12</definedName>
  </definedNames>
  <calcPr calcId="152511" concurrentCalc="0"/>
</workbook>
</file>

<file path=xl/calcChain.xml><?xml version="1.0" encoding="utf-8"?>
<calcChain xmlns="http://schemas.openxmlformats.org/spreadsheetml/2006/main">
  <c r="C6" i="4" l="1"/>
  <c r="C7" i="4"/>
  <c r="C8" i="4"/>
  <c r="C9" i="4"/>
  <c r="K9" i="4"/>
  <c r="N9" i="4"/>
  <c r="O9" i="4"/>
  <c r="S9" i="4"/>
  <c r="K10" i="4"/>
  <c r="N10" i="4"/>
  <c r="P10" i="4"/>
  <c r="O10" i="4"/>
  <c r="S8" i="4"/>
  <c r="K7" i="4"/>
  <c r="N7" i="4"/>
  <c r="M7" i="4"/>
  <c r="M9" i="4"/>
  <c r="D8" i="4"/>
  <c r="G8" i="4"/>
  <c r="I8" i="4"/>
  <c r="H8" i="4"/>
  <c r="P7" i="4"/>
  <c r="O7" i="4"/>
  <c r="P9" i="4"/>
  <c r="K6" i="4"/>
  <c r="N6" i="4"/>
  <c r="M6" i="4"/>
  <c r="D5" i="4"/>
  <c r="G5" i="4"/>
  <c r="F5" i="4"/>
  <c r="H5" i="4"/>
  <c r="I5" i="4"/>
  <c r="K5" i="4"/>
  <c r="N5" i="4"/>
  <c r="M5" i="4"/>
  <c r="P5" i="4"/>
  <c r="O5" i="4"/>
  <c r="S5" i="4"/>
  <c r="S6" i="4"/>
  <c r="S7" i="4"/>
  <c r="S10" i="4"/>
  <c r="C11" i="4"/>
  <c r="S11" i="4"/>
  <c r="C12" i="4"/>
  <c r="S12" i="4"/>
  <c r="C13" i="4"/>
  <c r="S13" i="4"/>
  <c r="C14" i="4"/>
  <c r="S14" i="4"/>
  <c r="C15" i="4"/>
  <c r="S15" i="4"/>
  <c r="C16" i="4"/>
  <c r="S16" i="4"/>
  <c r="C17" i="4"/>
  <c r="S17" i="4"/>
  <c r="C18" i="4"/>
  <c r="S18" i="4"/>
  <c r="C19" i="4"/>
  <c r="S19" i="4"/>
  <c r="S21" i="4"/>
  <c r="K5" i="7"/>
  <c r="N5" i="7"/>
  <c r="O5" i="7"/>
  <c r="S5" i="7"/>
  <c r="C6" i="7"/>
  <c r="K6" i="7"/>
  <c r="C7" i="7"/>
  <c r="K7" i="7"/>
  <c r="C8" i="7"/>
  <c r="K8" i="7"/>
  <c r="C9" i="7"/>
  <c r="K9" i="7"/>
  <c r="C10" i="7"/>
  <c r="K10" i="7"/>
  <c r="D6" i="7"/>
  <c r="D7" i="7"/>
  <c r="D8" i="7"/>
  <c r="D9" i="7"/>
  <c r="D10" i="7"/>
  <c r="D5" i="7"/>
  <c r="P10" i="7"/>
  <c r="I10" i="7"/>
  <c r="P9" i="7"/>
  <c r="I9" i="7"/>
  <c r="P8" i="7"/>
  <c r="I8" i="7"/>
  <c r="P7" i="7"/>
  <c r="I7" i="7"/>
  <c r="P6" i="7"/>
  <c r="I6" i="7"/>
  <c r="N6" i="7"/>
  <c r="O6" i="7"/>
  <c r="A6" i="7"/>
  <c r="A7" i="7"/>
  <c r="A8" i="7"/>
  <c r="A9" i="7"/>
  <c r="A10" i="7"/>
  <c r="P5" i="7"/>
  <c r="I5" i="7"/>
  <c r="G5" i="7"/>
  <c r="F5" i="7"/>
  <c r="H5" i="7"/>
  <c r="M5" i="7"/>
  <c r="M6" i="7"/>
  <c r="G6" i="7"/>
  <c r="S6" i="7"/>
  <c r="S7" i="7"/>
  <c r="S8" i="7"/>
  <c r="S9" i="7"/>
  <c r="S10" i="7"/>
  <c r="S12" i="7"/>
  <c r="K5" i="6"/>
  <c r="C6" i="6"/>
  <c r="C7" i="6"/>
  <c r="D17" i="4"/>
  <c r="G17" i="4"/>
  <c r="F17" i="4"/>
  <c r="I17" i="4"/>
  <c r="H17" i="4"/>
  <c r="G7" i="7"/>
  <c r="N7" i="7"/>
  <c r="H6" i="7"/>
  <c r="F6" i="7"/>
  <c r="C8" i="6"/>
  <c r="K7" i="6"/>
  <c r="K6" i="6"/>
  <c r="K19" i="4"/>
  <c r="N19" i="4"/>
  <c r="P19" i="4"/>
  <c r="O19" i="4"/>
  <c r="K18" i="4"/>
  <c r="N18" i="4"/>
  <c r="P18" i="4"/>
  <c r="O18" i="4"/>
  <c r="K17" i="4"/>
  <c r="N17" i="4"/>
  <c r="P17" i="4"/>
  <c r="O17" i="4"/>
  <c r="K16" i="4"/>
  <c r="N16" i="4"/>
  <c r="P16" i="4"/>
  <c r="O16" i="4"/>
  <c r="K15" i="4"/>
  <c r="N15" i="4"/>
  <c r="O15" i="4"/>
  <c r="K14" i="4"/>
  <c r="N14" i="4"/>
  <c r="O14" i="4"/>
  <c r="K13" i="4"/>
  <c r="N13" i="4"/>
  <c r="P13" i="4"/>
  <c r="O13" i="4"/>
  <c r="K12" i="4"/>
  <c r="N12" i="4"/>
  <c r="P12" i="4"/>
  <c r="O12" i="4"/>
  <c r="K11" i="4"/>
  <c r="N11" i="4"/>
  <c r="P11" i="4"/>
  <c r="O11" i="4"/>
  <c r="D19" i="4"/>
  <c r="G19" i="4"/>
  <c r="I19" i="4"/>
  <c r="H19" i="4"/>
  <c r="D18" i="4"/>
  <c r="G18" i="4"/>
  <c r="I18" i="4"/>
  <c r="H18" i="4"/>
  <c r="D16" i="4"/>
  <c r="G16" i="4"/>
  <c r="I16" i="4"/>
  <c r="H16" i="4"/>
  <c r="D15" i="4"/>
  <c r="G15" i="4"/>
  <c r="I15" i="4"/>
  <c r="H15" i="4"/>
  <c r="D14" i="4"/>
  <c r="G14" i="4"/>
  <c r="I14" i="4"/>
  <c r="H14" i="4"/>
  <c r="D13" i="4"/>
  <c r="G13" i="4"/>
  <c r="I13" i="4"/>
  <c r="H13" i="4"/>
  <c r="D12" i="4"/>
  <c r="G12" i="4"/>
  <c r="I12" i="4"/>
  <c r="H12" i="4"/>
  <c r="D11" i="4"/>
  <c r="G11" i="4"/>
  <c r="I11" i="4"/>
  <c r="H11" i="4"/>
  <c r="D10" i="4"/>
  <c r="G10" i="4"/>
  <c r="I10" i="4"/>
  <c r="H10" i="4"/>
  <c r="S8" i="6"/>
  <c r="N7" i="6"/>
  <c r="N5" i="6"/>
  <c r="O5" i="6"/>
  <c r="D8" i="6"/>
  <c r="D7" i="6"/>
  <c r="D6" i="6"/>
  <c r="P10" i="6"/>
  <c r="I10" i="6"/>
  <c r="P9" i="6"/>
  <c r="I9" i="6"/>
  <c r="P8" i="6"/>
  <c r="I8" i="6"/>
  <c r="P7" i="6"/>
  <c r="I7" i="6"/>
  <c r="S6" i="6"/>
  <c r="P6" i="6"/>
  <c r="N6" i="6"/>
  <c r="O6" i="6"/>
  <c r="I6" i="6"/>
  <c r="G6" i="6"/>
  <c r="A6" i="6"/>
  <c r="A7" i="6"/>
  <c r="A8" i="6"/>
  <c r="A9" i="6"/>
  <c r="A10" i="6"/>
  <c r="S5" i="6"/>
  <c r="P5" i="6"/>
  <c r="I5" i="6"/>
  <c r="D5" i="6"/>
  <c r="G5" i="6"/>
  <c r="H5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O7" i="7"/>
  <c r="M7" i="7"/>
  <c r="H7" i="7"/>
  <c r="F7" i="7"/>
  <c r="N8" i="7"/>
  <c r="G8" i="7"/>
  <c r="C9" i="6"/>
  <c r="K8" i="6"/>
  <c r="N8" i="6"/>
  <c r="O8" i="6"/>
  <c r="O7" i="6"/>
  <c r="H6" i="6"/>
  <c r="D6" i="4"/>
  <c r="F5" i="6"/>
  <c r="M7" i="6"/>
  <c r="F6" i="6"/>
  <c r="M6" i="6"/>
  <c r="S7" i="6"/>
  <c r="G7" i="6"/>
  <c r="H7" i="6"/>
  <c r="M5" i="6"/>
  <c r="H8" i="7"/>
  <c r="F8" i="7"/>
  <c r="G9" i="7"/>
  <c r="N9" i="7"/>
  <c r="O8" i="7"/>
  <c r="M8" i="7"/>
  <c r="C10" i="6"/>
  <c r="K9" i="6"/>
  <c r="N9" i="6"/>
  <c r="O9" i="6"/>
  <c r="D9" i="6"/>
  <c r="M8" i="6"/>
  <c r="D7" i="4"/>
  <c r="G8" i="6"/>
  <c r="H8" i="6"/>
  <c r="F7" i="6"/>
  <c r="P15" i="4"/>
  <c r="P14" i="4"/>
  <c r="P8" i="4"/>
  <c r="P6" i="4"/>
  <c r="I6" i="4"/>
  <c r="I7" i="4"/>
  <c r="I9" i="4"/>
  <c r="H9" i="7"/>
  <c r="F9" i="7"/>
  <c r="N10" i="7"/>
  <c r="G10" i="7"/>
  <c r="O9" i="7"/>
  <c r="M9" i="7"/>
  <c r="K10" i="6"/>
  <c r="N10" i="6"/>
  <c r="D10" i="6"/>
  <c r="G10" i="6"/>
  <c r="S10" i="6"/>
  <c r="K8" i="4"/>
  <c r="S9" i="6"/>
  <c r="G9" i="6"/>
  <c r="H9" i="6"/>
  <c r="F8" i="6"/>
  <c r="G7" i="4"/>
  <c r="G6" i="4"/>
  <c r="O6" i="4"/>
  <c r="H6" i="4"/>
  <c r="F6" i="4"/>
  <c r="O10" i="7"/>
  <c r="M10" i="7"/>
  <c r="H10" i="7"/>
  <c r="F10" i="7"/>
  <c r="H10" i="6"/>
  <c r="F10" i="6"/>
  <c r="M10" i="6"/>
  <c r="O10" i="6"/>
  <c r="F7" i="4"/>
  <c r="H7" i="4"/>
  <c r="D9" i="4"/>
  <c r="G9" i="4"/>
  <c r="H9" i="4"/>
  <c r="F9" i="6"/>
  <c r="M9" i="6"/>
  <c r="F8" i="4"/>
  <c r="S12" i="6"/>
  <c r="F9" i="4"/>
  <c r="F10" i="4"/>
  <c r="M10" i="4"/>
  <c r="F11" i="4"/>
  <c r="M11" i="4"/>
  <c r="F12" i="4"/>
  <c r="M12" i="4"/>
  <c r="F13" i="4"/>
  <c r="M13" i="4"/>
  <c r="F14" i="4"/>
  <c r="M14" i="4"/>
  <c r="F15" i="4"/>
  <c r="M15" i="4"/>
  <c r="F16" i="4"/>
  <c r="M16" i="4"/>
  <c r="M17" i="4"/>
  <c r="F18" i="4"/>
  <c r="M18" i="4"/>
  <c r="F19" i="4"/>
  <c r="M19" i="4"/>
</calcChain>
</file>

<file path=xl/sharedStrings.xml><?xml version="1.0" encoding="utf-8"?>
<sst xmlns="http://schemas.openxmlformats.org/spreadsheetml/2006/main" count="118" uniqueCount="56">
  <si>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</si>
  <si>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</si>
  <si>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</si>
  <si>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</si>
  <si>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</si>
  <si>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</si>
  <si>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</si>
  <si>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</si>
  <si>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</si>
  <si>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</si>
  <si>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</si>
  <si>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</si>
  <si>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</si>
  <si>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</si>
  <si>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</si>
  <si>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</si>
  <si>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</si>
  <si>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ТАЙМИНГ НА РАУНД      -</t>
  </si>
  <si>
    <t>Длит. Раунда</t>
  </si>
  <si>
    <t>средняя длина раунда</t>
  </si>
  <si>
    <t>самый быстрый раунд</t>
  </si>
  <si>
    <t>самый долгий раунд</t>
  </si>
  <si>
    <t>* группа не сделала запись в протоколе</t>
  </si>
  <si>
    <r>
      <rPr>
        <b/>
        <sz val="14"/>
        <rFont val="Arial Cyr"/>
        <charset val="204"/>
      </rPr>
      <t>Москоу Кантри Клаб 22</t>
    </r>
    <r>
      <rPr>
        <sz val="14"/>
        <rFont val="Arial Cyr"/>
        <charset val="204"/>
      </rPr>
      <t xml:space="preserve"> июня 2018</t>
    </r>
  </si>
  <si>
    <r>
      <rPr>
        <b/>
        <sz val="14"/>
        <rFont val="Arial Cyr"/>
        <charset val="204"/>
      </rPr>
      <t xml:space="preserve">Москоу Кантри Клаб </t>
    </r>
    <r>
      <rPr>
        <sz val="14"/>
        <rFont val="Arial Cyr"/>
        <charset val="204"/>
      </rPr>
      <t>21 июня 2018</t>
    </r>
  </si>
  <si>
    <t>10 л-ка   старт</t>
  </si>
  <si>
    <t>Протокол контроля  времени завершения игры на 18 и 9 лунках</t>
  </si>
  <si>
    <t>Тимошин Малаев Осинягов</t>
  </si>
  <si>
    <t>Милехин Солодовников Одегов</t>
  </si>
  <si>
    <t>Помыткин Торбаков Мамаев</t>
  </si>
  <si>
    <t>Линецкий Фетисов Малевич</t>
  </si>
  <si>
    <t>Петров Липко Малышев</t>
  </si>
  <si>
    <t>Сатар Павлов Сазанов</t>
  </si>
  <si>
    <t>Жиляев Ивкин Трухачев</t>
  </si>
  <si>
    <t>Мостовой Сорокин Чуйков</t>
  </si>
  <si>
    <t>Ясюченя Зверев Крючков</t>
  </si>
  <si>
    <t>Бутримов Салманов Павлов</t>
  </si>
  <si>
    <t>Гречухин Комбс Путиловский</t>
  </si>
  <si>
    <t>Тваури Досталь Мустафин</t>
  </si>
  <si>
    <t>Предупр</t>
  </si>
  <si>
    <t>Калянов  Макаров</t>
  </si>
  <si>
    <t>Ельчанинов Ермаков</t>
  </si>
  <si>
    <t>Солодовников Досталь Малаев</t>
  </si>
  <si>
    <t>Бутримов Макаров Павлов А.</t>
  </si>
  <si>
    <t>Павлов В. Сорокин Ельчанинов</t>
  </si>
  <si>
    <t xml:space="preserve">Салманов Малевич Сазанов </t>
  </si>
  <si>
    <t xml:space="preserve">Помыткин Жиляев Фетисов </t>
  </si>
  <si>
    <t>Комбс  Зверев</t>
  </si>
  <si>
    <t xml:space="preserve">Мамаев Мостовой Ясюченя </t>
  </si>
  <si>
    <t>Липко Малышев Гречухин</t>
  </si>
  <si>
    <t>Ивкин Чуйков Калянов</t>
  </si>
  <si>
    <t>Тваури Линецкий Петров</t>
  </si>
  <si>
    <t>Путиловский Милехин Трухачев</t>
  </si>
  <si>
    <t xml:space="preserve">Крючков Мустафин Тимошин </t>
  </si>
  <si>
    <t>Старт Ти 10</t>
  </si>
  <si>
    <t>штраф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</si>
</sst>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7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sz val="10"/>
      <color rgb="FFC00000"/>
      <name val="Arial Cyr"/>
      <charset val="204"/>
    </font>
    <font>
      <b/>
      <sz val="1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165" fontId="13" fillId="6" borderId="8" xfId="0" applyNumberFormat="1" applyFont="1" applyFill="1" applyBorder="1" applyAlignment="1">
      <alignment horizontal="center" vertical="center"/>
    </xf>
    <xf numFmtId="165" fontId="1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4" borderId="1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/>
    <xf numFmtId="0" fontId="16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1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opLeftCell="B11" zoomScale="70" zoomScaleNormal="70" workbookViewId="0">
      <selection activeCell="W9" sqref="W9"/>
    </sheetView>
  </sheetViews>
  <sheetFormatPr defaultRowHeight="12.75" x14ac:dyDescent="0.2"/>
  <cols>
    <col min="1" max="1" width="4.5703125" style="20" customWidth="1"/>
    <col min="2" max="2" width="40.28515625" customWidth="1"/>
    <col min="3" max="6" width="9.7109375" customWidth="1"/>
    <col min="7" max="7" width="15.140625" hidden="1" customWidth="1"/>
    <col min="8" max="8" width="10.7109375" customWidth="1"/>
    <col min="9" max="9" width="12.42578125" hidden="1" customWidth="1"/>
    <col min="10" max="10" width="14.28515625" customWidth="1"/>
    <col min="11" max="13" width="9.7109375" customWidth="1"/>
    <col min="14" max="14" width="15.42578125" hidden="1" customWidth="1"/>
    <col min="15" max="15" width="10.7109375" customWidth="1"/>
    <col min="16" max="16" width="14.28515625" hidden="1" customWidth="1"/>
    <col min="17" max="17" width="13.140625" customWidth="1"/>
  </cols>
  <sheetData>
    <row r="1" spans="1:21" ht="18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1" ht="18" x14ac:dyDescent="0.25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1" ht="31.15" customHeight="1" thickBot="1" x14ac:dyDescent="0.25">
      <c r="B3" s="1" t="s">
        <v>1</v>
      </c>
      <c r="O3" s="31" t="s">
        <v>17</v>
      </c>
      <c r="Q3" s="20"/>
      <c r="R3" s="32">
        <v>0.18124999999999999</v>
      </c>
    </row>
    <row r="4" spans="1:21" s="22" customFormat="1" ht="57" customHeight="1" thickBot="1" x14ac:dyDescent="0.25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6" t="s">
        <v>12</v>
      </c>
      <c r="G4" s="18" t="s">
        <v>14</v>
      </c>
      <c r="H4" s="19" t="s">
        <v>13</v>
      </c>
      <c r="I4" s="18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8" t="s">
        <v>14</v>
      </c>
      <c r="O4" s="19" t="s">
        <v>13</v>
      </c>
      <c r="P4" s="18" t="s">
        <v>14</v>
      </c>
      <c r="Q4" s="12" t="s">
        <v>10</v>
      </c>
      <c r="S4" s="33" t="s">
        <v>18</v>
      </c>
    </row>
    <row r="5" spans="1:21" ht="35.1" customHeight="1" x14ac:dyDescent="0.2">
      <c r="A5" s="21">
        <v>1</v>
      </c>
      <c r="B5" s="23"/>
      <c r="C5" s="8">
        <v>0.39583333333333331</v>
      </c>
      <c r="D5" s="11">
        <f>C5+"02:06:00"</f>
        <v>0.48333333333333334</v>
      </c>
      <c r="E5" s="10">
        <v>0.48333333333333334</v>
      </c>
      <c r="F5" s="24">
        <f t="shared" ref="F5:F9" si="0">G5*86400/60</f>
        <v>0</v>
      </c>
      <c r="G5" s="27">
        <f t="shared" ref="G5:G19" si="1">E5-D5</f>
        <v>0</v>
      </c>
      <c r="H5" s="17" t="str">
        <f t="shared" ref="H5:H7" si="2">IF(G5&lt;0,"",IF(G5=0,"",MINUTE(I5)))</f>
        <v/>
      </c>
      <c r="I5" s="28" t="e">
        <f t="shared" ref="I5:I7" si="3">E5-E4</f>
        <v>#VALUE!</v>
      </c>
      <c r="J5" s="13"/>
      <c r="K5" s="11">
        <f>C5+"04:21:00"</f>
        <v>0.57708333333333328</v>
      </c>
      <c r="L5" s="15">
        <v>0.57708333333333328</v>
      </c>
      <c r="M5" s="24">
        <f t="shared" ref="M5:M7" si="4">N5*86400/60</f>
        <v>0</v>
      </c>
      <c r="N5" s="29">
        <f t="shared" ref="N5:N19" si="5">L5-K5</f>
        <v>0</v>
      </c>
      <c r="O5" s="17" t="str">
        <f>IF(N5&lt;0,"",IF(N5=0,"",MINUTE(P5)))</f>
        <v/>
      </c>
      <c r="P5" s="27" t="e">
        <f t="shared" ref="P5:P7" si="6">L5-L4</f>
        <v>#VALUE!</v>
      </c>
      <c r="Q5" s="14"/>
      <c r="S5" s="34">
        <f>L5-C5</f>
        <v>0.18124999999999997</v>
      </c>
    </row>
    <row r="6" spans="1:21" ht="35.1" customHeight="1" x14ac:dyDescent="0.2">
      <c r="A6" s="21">
        <f>A5+1</f>
        <v>2</v>
      </c>
      <c r="B6" s="23" t="s">
        <v>37</v>
      </c>
      <c r="C6" s="9">
        <f>C5+(1/144)</f>
        <v>0.40277777777777773</v>
      </c>
      <c r="D6" s="11">
        <f t="shared" ref="D6:D19" si="7">C6+"02:06:00"</f>
        <v>0.49027777777777776</v>
      </c>
      <c r="E6" s="10">
        <v>0.4916666666666667</v>
      </c>
      <c r="F6" s="40">
        <f>G6*86400/60</f>
        <v>2.0000000000000728</v>
      </c>
      <c r="G6" s="43">
        <f t="shared" si="1"/>
        <v>1.3888888888889395E-3</v>
      </c>
      <c r="H6" s="17">
        <f t="shared" si="2"/>
        <v>12</v>
      </c>
      <c r="I6" s="28">
        <f>E6-E5</f>
        <v>8.3333333333333592E-3</v>
      </c>
      <c r="J6" s="13"/>
      <c r="K6" s="11">
        <f t="shared" ref="K6:K19" si="8">C6+"04:21:00"</f>
        <v>0.5840277777777777</v>
      </c>
      <c r="L6" s="10">
        <v>0.5854166666666667</v>
      </c>
      <c r="M6" s="25">
        <f t="shared" si="4"/>
        <v>2.0000000000001528</v>
      </c>
      <c r="N6" s="30">
        <f t="shared" si="5"/>
        <v>1.388888888888995E-3</v>
      </c>
      <c r="O6" s="17">
        <f>IF(N6&lt;0,"",IF(N6=0,"",MINUTE(P6)))</f>
        <v>12</v>
      </c>
      <c r="P6" s="28">
        <f>L6-L5</f>
        <v>8.3333333333334147E-3</v>
      </c>
      <c r="Q6" s="14"/>
      <c r="S6" s="34">
        <f t="shared" ref="S6:S17" si="9">L6-C6</f>
        <v>0.18263888888888896</v>
      </c>
      <c r="U6" s="39"/>
    </row>
    <row r="7" spans="1:21" ht="35.1" customHeight="1" x14ac:dyDescent="0.2">
      <c r="A7" s="21">
        <f t="shared" ref="A7:A19" si="10">A6+1</f>
        <v>3</v>
      </c>
      <c r="B7" s="23" t="s">
        <v>27</v>
      </c>
      <c r="C7" s="9">
        <f t="shared" ref="C7:C19" si="11">C6+(1/144)</f>
        <v>0.40972222222222215</v>
      </c>
      <c r="D7" s="11">
        <f t="shared" si="7"/>
        <v>0.49722222222222218</v>
      </c>
      <c r="E7" s="10">
        <v>0.50555555555555554</v>
      </c>
      <c r="F7" s="36">
        <f t="shared" si="0"/>
        <v>12.000000000000037</v>
      </c>
      <c r="G7" s="44">
        <f t="shared" si="1"/>
        <v>8.3333333333333592E-3</v>
      </c>
      <c r="H7" s="37">
        <f t="shared" si="2"/>
        <v>20</v>
      </c>
      <c r="I7" s="28">
        <f t="shared" si="3"/>
        <v>1.388888888888884E-2</v>
      </c>
      <c r="J7" s="13" t="s">
        <v>39</v>
      </c>
      <c r="K7" s="11">
        <f t="shared" si="8"/>
        <v>0.59097222222222212</v>
      </c>
      <c r="L7" s="10">
        <v>0.59305555555555556</v>
      </c>
      <c r="M7" s="40">
        <f t="shared" si="4"/>
        <v>3.0000000000001492</v>
      </c>
      <c r="N7" s="30">
        <f t="shared" si="5"/>
        <v>2.083333333333437E-3</v>
      </c>
      <c r="O7" s="17">
        <f t="shared" ref="O7:O19" si="12">IF(N7&lt;0,"",IF(N7=0,"",MINUTE(P7)))</f>
        <v>11</v>
      </c>
      <c r="P7" s="28">
        <f t="shared" si="6"/>
        <v>7.6388888888888618E-3</v>
      </c>
      <c r="Q7" s="38"/>
      <c r="S7" s="34">
        <f t="shared" si="9"/>
        <v>0.1833333333333334</v>
      </c>
    </row>
    <row r="8" spans="1:21" ht="35.1" customHeight="1" x14ac:dyDescent="0.2">
      <c r="A8" s="21">
        <f t="shared" si="10"/>
        <v>4</v>
      </c>
      <c r="B8" s="23" t="s">
        <v>28</v>
      </c>
      <c r="C8" s="9">
        <f t="shared" si="11"/>
        <v>0.41666666666666657</v>
      </c>
      <c r="D8" s="11">
        <f t="shared" si="7"/>
        <v>0.50416666666666654</v>
      </c>
      <c r="E8" s="10">
        <v>0.51041666666666663</v>
      </c>
      <c r="F8" s="25">
        <f t="shared" si="0"/>
        <v>9.0000000000001297</v>
      </c>
      <c r="G8" s="28">
        <f t="shared" si="1"/>
        <v>6.2500000000000888E-3</v>
      </c>
      <c r="H8" s="17">
        <f>IF(G8&lt;0,"",IF(G8=0,"",MINUTE(I8)))</f>
        <v>7</v>
      </c>
      <c r="I8" s="28">
        <f>E8-E7</f>
        <v>4.8611111111110938E-3</v>
      </c>
      <c r="J8" s="13"/>
      <c r="K8" s="11">
        <f t="shared" si="8"/>
        <v>0.59791666666666654</v>
      </c>
      <c r="L8" s="10">
        <v>0.59861111111111109</v>
      </c>
      <c r="M8" s="40">
        <v>1</v>
      </c>
      <c r="N8" s="30"/>
      <c r="O8" s="17">
        <v>8</v>
      </c>
      <c r="P8" s="28">
        <f>L8-L7</f>
        <v>5.5555555555555358E-3</v>
      </c>
      <c r="Q8" s="38"/>
      <c r="S8" s="34">
        <f t="shared" si="9"/>
        <v>0.18194444444444452</v>
      </c>
    </row>
    <row r="9" spans="1:21" ht="35.1" customHeight="1" x14ac:dyDescent="0.2">
      <c r="A9" s="21">
        <f t="shared" si="10"/>
        <v>5</v>
      </c>
      <c r="B9" s="23" t="s">
        <v>29</v>
      </c>
      <c r="C9" s="9">
        <f t="shared" si="11"/>
        <v>0.42361111111111099</v>
      </c>
      <c r="D9" s="11">
        <f t="shared" si="7"/>
        <v>0.51111111111111096</v>
      </c>
      <c r="E9" s="10">
        <v>0.51597222222222217</v>
      </c>
      <c r="F9" s="25">
        <f t="shared" si="0"/>
        <v>7.0000000000001341</v>
      </c>
      <c r="G9" s="28">
        <f t="shared" si="1"/>
        <v>4.8611111111112049E-3</v>
      </c>
      <c r="H9" s="17">
        <f t="shared" ref="H9:H19" si="13">IF(G9&lt;0,"",IF(G9=0,"",MINUTE(I9)))</f>
        <v>8</v>
      </c>
      <c r="I9" s="28">
        <f t="shared" ref="I9" si="14">E9-E8</f>
        <v>5.5555555555555358E-3</v>
      </c>
      <c r="J9" s="13"/>
      <c r="K9" s="11">
        <f t="shared" si="8"/>
        <v>0.60486111111111096</v>
      </c>
      <c r="L9" s="10">
        <v>0.60486111111111118</v>
      </c>
      <c r="M9" s="40">
        <f>N9*86400/60</f>
        <v>0</v>
      </c>
      <c r="N9" s="30">
        <f t="shared" si="5"/>
        <v>0</v>
      </c>
      <c r="O9" s="17" t="str">
        <f t="shared" si="12"/>
        <v/>
      </c>
      <c r="P9" s="28">
        <f t="shared" ref="P9" si="15">L9-L8</f>
        <v>6.2500000000000888E-3</v>
      </c>
      <c r="Q9" s="14"/>
      <c r="S9" s="34">
        <f>L9-C9</f>
        <v>0.18125000000000019</v>
      </c>
    </row>
    <row r="10" spans="1:21" ht="35.1" customHeight="1" x14ac:dyDescent="0.2">
      <c r="A10" s="21">
        <f t="shared" si="10"/>
        <v>6</v>
      </c>
      <c r="B10" s="23" t="s">
        <v>30</v>
      </c>
      <c r="C10" s="8">
        <v>0.43055555555555558</v>
      </c>
      <c r="D10" s="11">
        <f t="shared" si="7"/>
        <v>0.5180555555555556</v>
      </c>
      <c r="E10" s="10">
        <v>0.52013888888888882</v>
      </c>
      <c r="F10" s="25">
        <f t="shared" ref="F10:F14" si="16">G10*86400/60</f>
        <v>2.9999999999998295</v>
      </c>
      <c r="G10" s="28">
        <f t="shared" si="1"/>
        <v>2.0833333333332149E-3</v>
      </c>
      <c r="H10" s="17">
        <f t="shared" si="13"/>
        <v>6</v>
      </c>
      <c r="I10" s="28">
        <f t="shared" ref="I10:I14" si="17">E10-E9</f>
        <v>4.1666666666666519E-3</v>
      </c>
      <c r="J10" s="13"/>
      <c r="K10" s="11">
        <f t="shared" si="8"/>
        <v>0.6118055555555556</v>
      </c>
      <c r="L10" s="10">
        <v>0.61388888888888882</v>
      </c>
      <c r="M10" s="40">
        <f t="shared" ref="M10:M14" si="18">N10*86400/60</f>
        <v>2.9999999999998295</v>
      </c>
      <c r="N10" s="30">
        <f t="shared" si="5"/>
        <v>2.0833333333332149E-3</v>
      </c>
      <c r="O10" s="17">
        <f>IF(N10&lt;0,"",IF(N10=0,"",MINUTE(P10)))</f>
        <v>13</v>
      </c>
      <c r="P10" s="28">
        <f t="shared" ref="P10:P14" si="19">L10-L9</f>
        <v>9.0277777777776347E-3</v>
      </c>
      <c r="Q10" s="14"/>
      <c r="S10" s="34">
        <f t="shared" si="9"/>
        <v>0.18333333333333324</v>
      </c>
    </row>
    <row r="11" spans="1:21" ht="35.1" customHeight="1" x14ac:dyDescent="0.2">
      <c r="A11" s="21">
        <f t="shared" si="10"/>
        <v>7</v>
      </c>
      <c r="B11" s="23" t="s">
        <v>38</v>
      </c>
      <c r="C11" s="9">
        <f t="shared" si="11"/>
        <v>0.4375</v>
      </c>
      <c r="D11" s="11">
        <f t="shared" si="7"/>
        <v>0.52500000000000002</v>
      </c>
      <c r="E11" s="10">
        <v>0.52986111111111112</v>
      </c>
      <c r="F11" s="25">
        <f t="shared" si="16"/>
        <v>6.9999999999999751</v>
      </c>
      <c r="G11" s="28">
        <f t="shared" si="1"/>
        <v>4.8611111111110938E-3</v>
      </c>
      <c r="H11" s="17">
        <f t="shared" si="13"/>
        <v>14</v>
      </c>
      <c r="I11" s="28">
        <f t="shared" si="17"/>
        <v>9.7222222222222987E-3</v>
      </c>
      <c r="J11" s="13"/>
      <c r="K11" s="11">
        <f t="shared" si="8"/>
        <v>0.61875000000000002</v>
      </c>
      <c r="L11" s="10">
        <v>0.62152777777777779</v>
      </c>
      <c r="M11" s="40">
        <f t="shared" si="18"/>
        <v>3.9999999999999858</v>
      </c>
      <c r="N11" s="30">
        <f t="shared" si="5"/>
        <v>2.7777777777777679E-3</v>
      </c>
      <c r="O11" s="17">
        <f t="shared" si="12"/>
        <v>11</v>
      </c>
      <c r="P11" s="28">
        <f t="shared" si="19"/>
        <v>7.6388888888889728E-3</v>
      </c>
      <c r="Q11" s="38"/>
      <c r="S11" s="34">
        <f t="shared" si="9"/>
        <v>0.18402777777777779</v>
      </c>
    </row>
    <row r="12" spans="1:21" ht="35.1" customHeight="1" x14ac:dyDescent="0.2">
      <c r="A12" s="21">
        <f t="shared" si="10"/>
        <v>8</v>
      </c>
      <c r="B12" s="23" t="s">
        <v>31</v>
      </c>
      <c r="C12" s="9">
        <f t="shared" si="11"/>
        <v>0.44444444444444442</v>
      </c>
      <c r="D12" s="11">
        <f t="shared" si="7"/>
        <v>0.53194444444444444</v>
      </c>
      <c r="E12" s="10">
        <v>0.53472222222222221</v>
      </c>
      <c r="F12" s="25">
        <f t="shared" si="16"/>
        <v>3.9999999999999858</v>
      </c>
      <c r="G12" s="28">
        <f t="shared" si="1"/>
        <v>2.7777777777777679E-3</v>
      </c>
      <c r="H12" s="17">
        <f t="shared" si="13"/>
        <v>7</v>
      </c>
      <c r="I12" s="28">
        <f t="shared" si="17"/>
        <v>4.8611111111110938E-3</v>
      </c>
      <c r="J12" s="13"/>
      <c r="K12" s="11">
        <f t="shared" si="8"/>
        <v>0.62569444444444444</v>
      </c>
      <c r="L12" s="10">
        <v>0.62708333333333333</v>
      </c>
      <c r="M12" s="40">
        <f t="shared" si="18"/>
        <v>1.9999999999999929</v>
      </c>
      <c r="N12" s="30">
        <f t="shared" si="5"/>
        <v>1.388888888888884E-3</v>
      </c>
      <c r="O12" s="17">
        <f t="shared" si="12"/>
        <v>8</v>
      </c>
      <c r="P12" s="28">
        <f t="shared" si="19"/>
        <v>5.5555555555555358E-3</v>
      </c>
      <c r="Q12" s="14"/>
      <c r="S12" s="34">
        <f t="shared" si="9"/>
        <v>0.18263888888888891</v>
      </c>
    </row>
    <row r="13" spans="1:21" ht="35.1" customHeight="1" x14ac:dyDescent="0.2">
      <c r="A13" s="21">
        <f t="shared" si="10"/>
        <v>9</v>
      </c>
      <c r="B13" s="23" t="s">
        <v>32</v>
      </c>
      <c r="C13" s="9">
        <f t="shared" si="11"/>
        <v>0.45138888888888884</v>
      </c>
      <c r="D13" s="11">
        <f t="shared" si="7"/>
        <v>0.53888888888888886</v>
      </c>
      <c r="E13" s="10">
        <v>0.5444444444444444</v>
      </c>
      <c r="F13" s="25">
        <f t="shared" si="16"/>
        <v>7.9999999999999716</v>
      </c>
      <c r="G13" s="28">
        <f t="shared" si="1"/>
        <v>5.5555555555555358E-3</v>
      </c>
      <c r="H13" s="17">
        <f t="shared" si="13"/>
        <v>14</v>
      </c>
      <c r="I13" s="28">
        <f t="shared" si="17"/>
        <v>9.7222222222221877E-3</v>
      </c>
      <c r="J13" s="13"/>
      <c r="K13" s="11">
        <f t="shared" si="8"/>
        <v>0.63263888888888886</v>
      </c>
      <c r="L13" s="10">
        <v>0.6333333333333333</v>
      </c>
      <c r="M13" s="40">
        <f t="shared" si="18"/>
        <v>0.99999999999999645</v>
      </c>
      <c r="N13" s="30">
        <f t="shared" si="5"/>
        <v>6.9444444444444198E-4</v>
      </c>
      <c r="O13" s="17">
        <f t="shared" si="12"/>
        <v>9</v>
      </c>
      <c r="P13" s="28">
        <f t="shared" si="19"/>
        <v>6.2499999999999778E-3</v>
      </c>
      <c r="Q13" s="14"/>
      <c r="S13" s="34">
        <f t="shared" si="9"/>
        <v>0.18194444444444446</v>
      </c>
    </row>
    <row r="14" spans="1:21" ht="35.1" customHeight="1" x14ac:dyDescent="0.2">
      <c r="A14" s="21">
        <f t="shared" si="10"/>
        <v>10</v>
      </c>
      <c r="B14" s="23" t="s">
        <v>40</v>
      </c>
      <c r="C14" s="9">
        <f t="shared" si="11"/>
        <v>0.45833333333333326</v>
      </c>
      <c r="D14" s="11">
        <f t="shared" si="7"/>
        <v>0.54583333333333328</v>
      </c>
      <c r="E14" s="10">
        <v>0.5541666666666667</v>
      </c>
      <c r="F14" s="40">
        <f t="shared" si="16"/>
        <v>12.000000000000117</v>
      </c>
      <c r="G14" s="28">
        <f t="shared" si="1"/>
        <v>8.3333333333334147E-3</v>
      </c>
      <c r="H14" s="17">
        <f t="shared" si="13"/>
        <v>14</v>
      </c>
      <c r="I14" s="28">
        <f t="shared" si="17"/>
        <v>9.7222222222222987E-3</v>
      </c>
      <c r="J14" s="13"/>
      <c r="K14" s="11">
        <f t="shared" si="8"/>
        <v>0.63958333333333328</v>
      </c>
      <c r="L14" s="10">
        <v>0.63888888888888895</v>
      </c>
      <c r="M14" s="40">
        <f t="shared" si="18"/>
        <v>-0.99999999999983658</v>
      </c>
      <c r="N14" s="30">
        <f t="shared" si="5"/>
        <v>-6.9444444444433095E-4</v>
      </c>
      <c r="O14" s="17" t="str">
        <f t="shared" si="12"/>
        <v/>
      </c>
      <c r="P14" s="28">
        <f t="shared" si="19"/>
        <v>5.5555555555556468E-3</v>
      </c>
      <c r="Q14" s="14"/>
      <c r="S14" s="34">
        <f t="shared" si="9"/>
        <v>0.18055555555555569</v>
      </c>
    </row>
    <row r="15" spans="1:21" ht="35.1" customHeight="1" x14ac:dyDescent="0.2">
      <c r="A15" s="21">
        <f t="shared" si="10"/>
        <v>11</v>
      </c>
      <c r="B15" s="23" t="s">
        <v>41</v>
      </c>
      <c r="C15" s="9">
        <f t="shared" si="11"/>
        <v>0.46527777777777768</v>
      </c>
      <c r="D15" s="11">
        <f t="shared" si="7"/>
        <v>0.5527777777777777</v>
      </c>
      <c r="E15" s="10">
        <v>0.55972222222222223</v>
      </c>
      <c r="F15" s="40">
        <f t="shared" ref="F15:F16" si="20">G15*86400/60</f>
        <v>10.000000000000124</v>
      </c>
      <c r="G15" s="28">
        <f t="shared" si="1"/>
        <v>6.9444444444445308E-3</v>
      </c>
      <c r="H15" s="17">
        <f t="shared" si="13"/>
        <v>8</v>
      </c>
      <c r="I15" s="28">
        <f t="shared" ref="I15:I16" si="21">E15-E14</f>
        <v>5.5555555555555358E-3</v>
      </c>
      <c r="J15" s="13"/>
      <c r="K15" s="11">
        <f t="shared" si="8"/>
        <v>0.6465277777777777</v>
      </c>
      <c r="L15" s="10">
        <v>0.6430555555555556</v>
      </c>
      <c r="M15" s="40">
        <f t="shared" ref="M15:M16" si="22">N15*86400/60</f>
        <v>-4.9999999999998215</v>
      </c>
      <c r="N15" s="30">
        <f t="shared" si="5"/>
        <v>-3.4722222222220989E-3</v>
      </c>
      <c r="O15" s="17" t="str">
        <f t="shared" si="12"/>
        <v/>
      </c>
      <c r="P15" s="28">
        <f t="shared" ref="P15:P19" si="23">L15-L14</f>
        <v>4.1666666666666519E-3</v>
      </c>
      <c r="Q15" s="38"/>
      <c r="S15" s="34">
        <f t="shared" si="9"/>
        <v>0.17777777777777792</v>
      </c>
      <c r="U15" t="s">
        <v>20</v>
      </c>
    </row>
    <row r="16" spans="1:21" ht="35.1" customHeight="1" x14ac:dyDescent="0.2">
      <c r="A16" s="21">
        <f t="shared" si="10"/>
        <v>12</v>
      </c>
      <c r="B16" s="23" t="s">
        <v>33</v>
      </c>
      <c r="C16" s="9">
        <f t="shared" si="11"/>
        <v>0.4722222222222221</v>
      </c>
      <c r="D16" s="11">
        <f t="shared" si="7"/>
        <v>0.55972222222222212</v>
      </c>
      <c r="E16" s="10">
        <v>0.56597222222222221</v>
      </c>
      <c r="F16" s="25">
        <f t="shared" si="20"/>
        <v>9.0000000000001297</v>
      </c>
      <c r="G16" s="28">
        <f t="shared" si="1"/>
        <v>6.2500000000000888E-3</v>
      </c>
      <c r="H16" s="17">
        <f t="shared" si="13"/>
        <v>9</v>
      </c>
      <c r="I16" s="28">
        <f t="shared" si="21"/>
        <v>6.2499999999999778E-3</v>
      </c>
      <c r="J16" s="13"/>
      <c r="K16" s="11">
        <f t="shared" si="8"/>
        <v>0.65347222222222212</v>
      </c>
      <c r="L16" s="10">
        <v>0.65625</v>
      </c>
      <c r="M16" s="40">
        <f t="shared" si="22"/>
        <v>4.0000000000001457</v>
      </c>
      <c r="N16" s="30">
        <f t="shared" si="5"/>
        <v>2.7777777777778789E-3</v>
      </c>
      <c r="O16" s="17">
        <f t="shared" si="12"/>
        <v>19</v>
      </c>
      <c r="P16" s="28">
        <f t="shared" si="23"/>
        <v>1.3194444444444398E-2</v>
      </c>
      <c r="Q16" s="14"/>
      <c r="S16" s="34">
        <f t="shared" si="9"/>
        <v>0.1840277777777779</v>
      </c>
    </row>
    <row r="17" spans="1:21" ht="35.1" customHeight="1" x14ac:dyDescent="0.2">
      <c r="A17" s="21">
        <f t="shared" si="10"/>
        <v>13</v>
      </c>
      <c r="B17" s="23" t="s">
        <v>34</v>
      </c>
      <c r="C17" s="9">
        <f t="shared" si="11"/>
        <v>0.47916666666666652</v>
      </c>
      <c r="D17" s="11">
        <f t="shared" si="7"/>
        <v>0.56666666666666654</v>
      </c>
      <c r="E17" s="10">
        <v>0.5708333333333333</v>
      </c>
      <c r="F17" s="40">
        <f>G17*86400/60</f>
        <v>6.0000000000001386</v>
      </c>
      <c r="G17" s="28">
        <f t="shared" si="1"/>
        <v>4.1666666666667629E-3</v>
      </c>
      <c r="H17" s="17">
        <f>IF(G17&lt;0,"",IF(G17=0,"",MINUTE(I17)))</f>
        <v>7</v>
      </c>
      <c r="I17" s="28">
        <f t="shared" ref="I17:I19" si="24">E17-E16</f>
        <v>4.8611111111110938E-3</v>
      </c>
      <c r="J17" s="13"/>
      <c r="K17" s="11">
        <f t="shared" si="8"/>
        <v>0.66041666666666654</v>
      </c>
      <c r="L17" s="10">
        <v>0.6645833333333333</v>
      </c>
      <c r="M17" s="40">
        <f t="shared" ref="M17:M19" si="25">N17*86400/60</f>
        <v>6.0000000000001386</v>
      </c>
      <c r="N17" s="30">
        <f t="shared" si="5"/>
        <v>4.1666666666667629E-3</v>
      </c>
      <c r="O17" s="17">
        <f t="shared" si="12"/>
        <v>12</v>
      </c>
      <c r="P17" s="28">
        <f t="shared" si="23"/>
        <v>8.3333333333333037E-3</v>
      </c>
      <c r="Q17" s="14"/>
      <c r="S17" s="34">
        <f t="shared" si="9"/>
        <v>0.18541666666666679</v>
      </c>
    </row>
    <row r="18" spans="1:21" ht="35.1" customHeight="1" x14ac:dyDescent="0.2">
      <c r="A18" s="21">
        <f t="shared" si="10"/>
        <v>14</v>
      </c>
      <c r="B18" s="23" t="s">
        <v>35</v>
      </c>
      <c r="C18" s="9">
        <f t="shared" si="11"/>
        <v>0.48611111111111094</v>
      </c>
      <c r="D18" s="11">
        <f t="shared" si="7"/>
        <v>0.57361111111111096</v>
      </c>
      <c r="E18" s="10">
        <v>0.57638888888888895</v>
      </c>
      <c r="F18" s="40">
        <f t="shared" ref="F18:F19" si="26">G18*86400/60</f>
        <v>4.0000000000003055</v>
      </c>
      <c r="G18" s="28">
        <f t="shared" si="1"/>
        <v>2.77777777777799E-3</v>
      </c>
      <c r="H18" s="17">
        <f t="shared" si="13"/>
        <v>8</v>
      </c>
      <c r="I18" s="28">
        <f t="shared" si="24"/>
        <v>5.5555555555556468E-3</v>
      </c>
      <c r="J18" s="13"/>
      <c r="K18" s="11">
        <f t="shared" si="8"/>
        <v>0.66736111111111096</v>
      </c>
      <c r="L18" s="10">
        <v>0.67291666666666661</v>
      </c>
      <c r="M18" s="40">
        <f t="shared" si="25"/>
        <v>8.0000000000001315</v>
      </c>
      <c r="N18" s="30">
        <f t="shared" si="5"/>
        <v>5.5555555555556468E-3</v>
      </c>
      <c r="O18" s="17">
        <f t="shared" si="12"/>
        <v>12</v>
      </c>
      <c r="P18" s="28">
        <f t="shared" si="23"/>
        <v>8.3333333333333037E-3</v>
      </c>
      <c r="Q18" s="14"/>
      <c r="S18" s="34">
        <f t="shared" ref="S18:S19" si="27">L18-C18</f>
        <v>0.18680555555555567</v>
      </c>
      <c r="U18" s="39" t="s">
        <v>21</v>
      </c>
    </row>
    <row r="19" spans="1:21" ht="35.1" customHeight="1" x14ac:dyDescent="0.2">
      <c r="A19" s="21">
        <f t="shared" si="10"/>
        <v>15</v>
      </c>
      <c r="B19" s="23" t="s">
        <v>36</v>
      </c>
      <c r="C19" s="9">
        <f t="shared" si="11"/>
        <v>0.49305555555555536</v>
      </c>
      <c r="D19" s="11">
        <f t="shared" si="7"/>
        <v>0.58055555555555538</v>
      </c>
      <c r="E19" s="10">
        <v>0.58819444444444446</v>
      </c>
      <c r="F19" s="36">
        <f t="shared" si="26"/>
        <v>11.000000000000281</v>
      </c>
      <c r="G19" s="44">
        <f t="shared" si="1"/>
        <v>7.6388888888890838E-3</v>
      </c>
      <c r="H19" s="37">
        <f t="shared" si="13"/>
        <v>17</v>
      </c>
      <c r="I19" s="28">
        <f t="shared" si="24"/>
        <v>1.1805555555555514E-2</v>
      </c>
      <c r="J19" s="13" t="s">
        <v>39</v>
      </c>
      <c r="K19" s="11">
        <f t="shared" si="8"/>
        <v>0.67430555555555538</v>
      </c>
      <c r="L19" s="10">
        <v>0.67986111111111114</v>
      </c>
      <c r="M19" s="40">
        <f t="shared" si="25"/>
        <v>8.0000000000002913</v>
      </c>
      <c r="N19" s="30">
        <f t="shared" si="5"/>
        <v>5.5555555555557579E-3</v>
      </c>
      <c r="O19" s="17">
        <f t="shared" si="12"/>
        <v>10</v>
      </c>
      <c r="P19" s="28">
        <f t="shared" si="23"/>
        <v>6.9444444444445308E-3</v>
      </c>
      <c r="Q19" s="14"/>
      <c r="S19" s="34">
        <f t="shared" si="27"/>
        <v>0.18680555555555578</v>
      </c>
      <c r="U19" s="39" t="s">
        <v>21</v>
      </c>
    </row>
    <row r="20" spans="1:21" ht="39.6" customHeight="1" thickBot="1" x14ac:dyDescent="0.25">
      <c r="A20" s="26"/>
      <c r="B20" s="49" t="s">
        <v>22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21" ht="24" thickBot="1" x14ac:dyDescent="0.4">
      <c r="A21"/>
      <c r="S21" s="35">
        <f>AVERAGE(S5:S20)</f>
        <v>0.18291666666666676</v>
      </c>
      <c r="U21" t="s">
        <v>19</v>
      </c>
    </row>
    <row r="22" spans="1:21" x14ac:dyDescent="0.2">
      <c r="A22"/>
    </row>
    <row r="23" spans="1:21" x14ac:dyDescent="0.2">
      <c r="A23"/>
      <c r="B23" s="48" t="s">
        <v>15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21" x14ac:dyDescent="0.2">
      <c r="A24"/>
      <c r="B24" t="s">
        <v>11</v>
      </c>
    </row>
    <row r="25" spans="1:21" x14ac:dyDescent="0.2">
      <c r="A25"/>
      <c r="B25" t="s">
        <v>16</v>
      </c>
    </row>
    <row r="26" spans="1:21" x14ac:dyDescent="0.2">
      <c r="A26"/>
    </row>
    <row r="27" spans="1:21" x14ac:dyDescent="0.2">
      <c r="A27"/>
    </row>
    <row r="28" spans="1:21" x14ac:dyDescent="0.2">
      <c r="A28"/>
    </row>
  </sheetData>
  <mergeCells count="4">
    <mergeCell ref="A1:O1"/>
    <mergeCell ref="A2:O2"/>
    <mergeCell ref="B23:Q23"/>
    <mergeCell ref="B20:Q20"/>
  </mergeCells>
  <pageMargins left="0.2" right="0.16" top="0.74803149606299213" bottom="0.74803149606299213" header="0.31496062992125984" footer="0.31496062992125984"/>
  <pageSetup paperSize="9" scale="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opLeftCell="A2" zoomScale="75" zoomScaleNormal="75" workbookViewId="0">
      <selection activeCell="Q12" sqref="Q12"/>
    </sheetView>
  </sheetViews>
  <sheetFormatPr defaultRowHeight="12.75" x14ac:dyDescent="0.2"/>
  <cols>
    <col min="1" max="1" width="4.5703125" style="20" customWidth="1"/>
    <col min="2" max="2" width="38" customWidth="1"/>
    <col min="3" max="6" width="9.7109375" customWidth="1"/>
    <col min="7" max="7" width="15.140625" hidden="1" customWidth="1"/>
    <col min="8" max="8" width="10.7109375" customWidth="1"/>
    <col min="9" max="9" width="12.42578125" hidden="1" customWidth="1"/>
    <col min="10" max="10" width="14.28515625" customWidth="1"/>
    <col min="11" max="13" width="9.7109375" customWidth="1"/>
    <col min="14" max="14" width="15.42578125" hidden="1" customWidth="1"/>
    <col min="15" max="15" width="10.7109375" customWidth="1"/>
    <col min="16" max="16" width="14.28515625" hidden="1" customWidth="1"/>
    <col min="17" max="17" width="13.140625" customWidth="1"/>
    <col min="20" max="20" width="1.85546875" customWidth="1"/>
  </cols>
  <sheetData>
    <row r="1" spans="1:21" ht="18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1" ht="18" x14ac:dyDescent="0.2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1" ht="31.15" customHeight="1" thickBot="1" x14ac:dyDescent="0.25">
      <c r="B3" s="1" t="s">
        <v>1</v>
      </c>
      <c r="O3" s="31" t="s">
        <v>17</v>
      </c>
      <c r="Q3" s="20"/>
      <c r="R3" s="32">
        <v>0.18124999999999999</v>
      </c>
    </row>
    <row r="4" spans="1:21" s="22" customFormat="1" ht="57" customHeight="1" thickBot="1" x14ac:dyDescent="0.25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6" t="s">
        <v>12</v>
      </c>
      <c r="G4" s="18" t="s">
        <v>14</v>
      </c>
      <c r="H4" s="19" t="s">
        <v>13</v>
      </c>
      <c r="I4" s="18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8" t="s">
        <v>14</v>
      </c>
      <c r="O4" s="19" t="s">
        <v>13</v>
      </c>
      <c r="P4" s="18" t="s">
        <v>14</v>
      </c>
      <c r="Q4" s="12" t="s">
        <v>10</v>
      </c>
      <c r="S4" s="33" t="s">
        <v>18</v>
      </c>
    </row>
    <row r="5" spans="1:21" ht="35.1" customHeight="1" x14ac:dyDescent="0.25">
      <c r="A5" s="21">
        <v>1</v>
      </c>
      <c r="B5" s="45" t="s">
        <v>47</v>
      </c>
      <c r="C5" s="8">
        <v>0.41666666666666669</v>
      </c>
      <c r="D5" s="11">
        <f>C5+"02:06:00"</f>
        <v>0.50416666666666665</v>
      </c>
      <c r="E5" s="10">
        <v>0.48402777777777778</v>
      </c>
      <c r="F5" s="41">
        <f t="shared" ref="F5:F10" si="0">G5*86400/60</f>
        <v>-28.999999999999979</v>
      </c>
      <c r="G5" s="27">
        <f t="shared" ref="G5:G10" si="1">E5-D5</f>
        <v>-2.0138888888888873E-2</v>
      </c>
      <c r="H5" s="17" t="str">
        <f>IF(G5&lt;0,"",IF(G5=0,"",MINUTE(I5)))</f>
        <v/>
      </c>
      <c r="I5" s="28" t="e">
        <f t="shared" ref="I5:I7" si="2">E5-E4</f>
        <v>#VALUE!</v>
      </c>
      <c r="J5" s="13"/>
      <c r="K5" s="11">
        <f>C5+"04:21:00"</f>
        <v>0.59791666666666665</v>
      </c>
      <c r="L5" s="15">
        <v>0.57291666666666663</v>
      </c>
      <c r="M5" s="41">
        <f t="shared" ref="M5:M10" si="3">N5*86400/60</f>
        <v>-36.000000000000028</v>
      </c>
      <c r="N5" s="29">
        <f t="shared" ref="N5:N10" si="4">L5-K5</f>
        <v>-2.5000000000000022E-2</v>
      </c>
      <c r="O5" s="17" t="str">
        <f>IF(N5&lt;0,"",IF(N5=0,"",MINUTE(P5)))</f>
        <v/>
      </c>
      <c r="P5" s="27" t="e">
        <f t="shared" ref="P5:P7" si="5">L5-L4</f>
        <v>#VALUE!</v>
      </c>
      <c r="Q5" s="14"/>
      <c r="S5" s="34">
        <f>L5-C5</f>
        <v>0.15624999999999994</v>
      </c>
      <c r="U5" t="s">
        <v>20</v>
      </c>
    </row>
    <row r="6" spans="1:21" ht="35.1" customHeight="1" x14ac:dyDescent="0.25">
      <c r="A6" s="21">
        <f>A5+1</f>
        <v>2</v>
      </c>
      <c r="B6" s="45" t="s">
        <v>42</v>
      </c>
      <c r="C6" s="9">
        <f>C5+(1/144)</f>
        <v>0.4236111111111111</v>
      </c>
      <c r="D6" s="11">
        <f t="shared" ref="D6:D10" si="6">C6+"02:06:00"</f>
        <v>0.51111111111111107</v>
      </c>
      <c r="E6" s="10">
        <v>0.5131944444444444</v>
      </c>
      <c r="F6" s="40">
        <f t="shared" si="0"/>
        <v>2.9999999999999898</v>
      </c>
      <c r="G6" s="28">
        <f t="shared" si="1"/>
        <v>2.0833333333333259E-3</v>
      </c>
      <c r="H6" s="37">
        <f t="shared" ref="H6:H10" si="7">IF(G6&lt;0,"",IF(G6=0,"",MINUTE(I6)))</f>
        <v>42</v>
      </c>
      <c r="I6" s="28">
        <f t="shared" si="2"/>
        <v>2.9166666666666619E-2</v>
      </c>
      <c r="J6" s="13"/>
      <c r="K6" s="11">
        <f t="shared" ref="K6:K10" si="8">C6+"04:21:00"</f>
        <v>0.60486111111111107</v>
      </c>
      <c r="L6" s="10">
        <v>0.60416666666666663</v>
      </c>
      <c r="M6" s="40">
        <f t="shared" si="3"/>
        <v>-0.99999999999999645</v>
      </c>
      <c r="N6" s="30">
        <f t="shared" si="4"/>
        <v>-6.9444444444444198E-4</v>
      </c>
      <c r="O6" s="17" t="str">
        <f t="shared" ref="O6:O10" si="9">IF(N6&lt;0,"",IF(N6=0,"",MINUTE(P6)))</f>
        <v/>
      </c>
      <c r="P6" s="28">
        <f t="shared" si="5"/>
        <v>3.125E-2</v>
      </c>
      <c r="Q6" s="14"/>
      <c r="S6" s="34">
        <f t="shared" ref="S6:S10" si="10">L6-C6</f>
        <v>0.18055555555555552</v>
      </c>
      <c r="U6" s="39"/>
    </row>
    <row r="7" spans="1:21" ht="35.1" customHeight="1" x14ac:dyDescent="0.2">
      <c r="A7" s="21">
        <f t="shared" ref="A7:A10" si="11">A6+1</f>
        <v>3</v>
      </c>
      <c r="B7" s="46" t="s">
        <v>43</v>
      </c>
      <c r="C7" s="9">
        <f t="shared" ref="C7:C10" si="12">C6+(1/144)</f>
        <v>0.43055555555555552</v>
      </c>
      <c r="D7" s="11">
        <f t="shared" si="6"/>
        <v>0.51805555555555549</v>
      </c>
      <c r="E7" s="10">
        <v>0.52708333333333335</v>
      </c>
      <c r="F7" s="40">
        <f t="shared" si="0"/>
        <v>13.000000000000114</v>
      </c>
      <c r="G7" s="28">
        <f t="shared" si="1"/>
        <v>9.0277777777778567E-3</v>
      </c>
      <c r="H7" s="37">
        <f t="shared" si="7"/>
        <v>20</v>
      </c>
      <c r="I7" s="28">
        <f t="shared" si="2"/>
        <v>1.3888888888888951E-2</v>
      </c>
      <c r="J7" s="13" t="s">
        <v>39</v>
      </c>
      <c r="K7" s="11">
        <f t="shared" si="8"/>
        <v>0.61180555555555549</v>
      </c>
      <c r="L7" s="10">
        <v>0.61111111111111105</v>
      </c>
      <c r="M7" s="40">
        <f t="shared" si="3"/>
        <v>-0.99999999999999645</v>
      </c>
      <c r="N7" s="30">
        <f t="shared" si="4"/>
        <v>-6.9444444444444198E-4</v>
      </c>
      <c r="O7" s="17" t="str">
        <f t="shared" si="9"/>
        <v/>
      </c>
      <c r="P7" s="28">
        <f t="shared" si="5"/>
        <v>6.9444444444444198E-3</v>
      </c>
      <c r="Q7" s="38"/>
      <c r="S7" s="34">
        <f t="shared" si="10"/>
        <v>0.18055555555555552</v>
      </c>
    </row>
    <row r="8" spans="1:21" ht="35.1" customHeight="1" x14ac:dyDescent="0.2">
      <c r="A8" s="21">
        <f t="shared" si="11"/>
        <v>4</v>
      </c>
      <c r="B8" s="46" t="s">
        <v>44</v>
      </c>
      <c r="C8" s="9">
        <f t="shared" si="12"/>
        <v>0.43749999999999994</v>
      </c>
      <c r="D8" s="11">
        <f t="shared" si="6"/>
        <v>0.52499999999999991</v>
      </c>
      <c r="E8" s="10">
        <v>0.53680555555555554</v>
      </c>
      <c r="F8" s="40">
        <f t="shared" si="0"/>
        <v>17.000000000000099</v>
      </c>
      <c r="G8" s="28">
        <f t="shared" si="1"/>
        <v>1.1805555555555625E-2</v>
      </c>
      <c r="H8" s="17">
        <f t="shared" si="7"/>
        <v>14</v>
      </c>
      <c r="I8" s="28">
        <f>E8-E7</f>
        <v>9.7222222222221877E-3</v>
      </c>
      <c r="J8" s="13"/>
      <c r="K8" s="11">
        <f t="shared" si="8"/>
        <v>0.61874999999999991</v>
      </c>
      <c r="L8" s="10">
        <v>0.61527777777777781</v>
      </c>
      <c r="M8" s="40">
        <f t="shared" si="3"/>
        <v>-4.9999999999998215</v>
      </c>
      <c r="N8" s="30">
        <f t="shared" si="4"/>
        <v>-3.4722222222220989E-3</v>
      </c>
      <c r="O8" s="17" t="str">
        <f t="shared" si="9"/>
        <v/>
      </c>
      <c r="P8" s="28">
        <f>L8-L7</f>
        <v>4.1666666666667629E-3</v>
      </c>
      <c r="Q8" s="38"/>
      <c r="S8" s="34">
        <f t="shared" si="10"/>
        <v>0.17777777777777787</v>
      </c>
      <c r="U8" s="39"/>
    </row>
    <row r="9" spans="1:21" ht="35.1" customHeight="1" x14ac:dyDescent="0.2">
      <c r="A9" s="21">
        <f t="shared" si="11"/>
        <v>5</v>
      </c>
      <c r="B9" s="46" t="s">
        <v>45</v>
      </c>
      <c r="C9" s="9">
        <f t="shared" si="12"/>
        <v>0.44444444444444436</v>
      </c>
      <c r="D9" s="11">
        <f t="shared" si="6"/>
        <v>0.53194444444444433</v>
      </c>
      <c r="E9" s="10">
        <v>0.54236111111111118</v>
      </c>
      <c r="F9" s="40">
        <f t="shared" si="0"/>
        <v>15.000000000000266</v>
      </c>
      <c r="G9" s="28">
        <f t="shared" si="1"/>
        <v>1.0416666666666852E-2</v>
      </c>
      <c r="H9" s="17">
        <f t="shared" si="7"/>
        <v>8</v>
      </c>
      <c r="I9" s="28">
        <f t="shared" ref="I9:I10" si="13">E9-E8</f>
        <v>5.5555555555556468E-3</v>
      </c>
      <c r="J9" s="13"/>
      <c r="K9" s="11">
        <f t="shared" si="8"/>
        <v>0.62569444444444433</v>
      </c>
      <c r="L9" s="10">
        <v>0.63750000000000007</v>
      </c>
      <c r="M9" s="40">
        <f t="shared" si="3"/>
        <v>17.000000000000259</v>
      </c>
      <c r="N9" s="30">
        <f t="shared" si="4"/>
        <v>1.1805555555555736E-2</v>
      </c>
      <c r="O9" s="17">
        <f t="shared" si="9"/>
        <v>32</v>
      </c>
      <c r="P9" s="28">
        <f t="shared" ref="P9:P10" si="14">L9-L8</f>
        <v>2.2222222222222254E-2</v>
      </c>
      <c r="Q9" s="14" t="s">
        <v>55</v>
      </c>
      <c r="S9" s="34">
        <f t="shared" si="10"/>
        <v>0.1930555555555557</v>
      </c>
      <c r="U9" s="39" t="s">
        <v>21</v>
      </c>
    </row>
    <row r="10" spans="1:21" ht="35.1" customHeight="1" x14ac:dyDescent="0.2">
      <c r="A10" s="21">
        <f t="shared" si="11"/>
        <v>6</v>
      </c>
      <c r="B10" s="46" t="s">
        <v>46</v>
      </c>
      <c r="C10" s="9">
        <f t="shared" si="12"/>
        <v>0.45138888888888878</v>
      </c>
      <c r="D10" s="11">
        <f t="shared" si="6"/>
        <v>0.53888888888888875</v>
      </c>
      <c r="E10" s="10">
        <v>0.5493055555555556</v>
      </c>
      <c r="F10" s="40">
        <f t="shared" si="0"/>
        <v>15.000000000000266</v>
      </c>
      <c r="G10" s="28">
        <f t="shared" si="1"/>
        <v>1.0416666666666852E-2</v>
      </c>
      <c r="H10" s="17">
        <f t="shared" si="7"/>
        <v>10</v>
      </c>
      <c r="I10" s="28">
        <f t="shared" si="13"/>
        <v>6.9444444444444198E-3</v>
      </c>
      <c r="J10" s="13"/>
      <c r="K10" s="11">
        <f t="shared" si="8"/>
        <v>0.63263888888888875</v>
      </c>
      <c r="L10" s="10">
        <v>0.6430555555555556</v>
      </c>
      <c r="M10" s="40">
        <f t="shared" si="3"/>
        <v>15.000000000000266</v>
      </c>
      <c r="N10" s="30">
        <f t="shared" si="4"/>
        <v>1.0416666666666852E-2</v>
      </c>
      <c r="O10" s="17">
        <f t="shared" si="9"/>
        <v>8</v>
      </c>
      <c r="P10" s="28">
        <f t="shared" si="14"/>
        <v>5.5555555555555358E-3</v>
      </c>
      <c r="Q10" s="14"/>
      <c r="S10" s="34">
        <f t="shared" si="10"/>
        <v>0.19166666666666682</v>
      </c>
    </row>
    <row r="11" spans="1:21" ht="23.45" customHeight="1" thickBot="1" x14ac:dyDescent="0.25">
      <c r="A11" s="26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1" ht="24" thickBot="1" x14ac:dyDescent="0.4">
      <c r="A12"/>
      <c r="S12" s="35">
        <f>AVERAGE(S5:S11)</f>
        <v>0.17997685185185189</v>
      </c>
      <c r="U12" t="s">
        <v>19</v>
      </c>
    </row>
    <row r="13" spans="1:21" x14ac:dyDescent="0.2">
      <c r="A13"/>
    </row>
    <row r="14" spans="1:21" x14ac:dyDescent="0.2">
      <c r="A14"/>
      <c r="B14" s="48" t="s">
        <v>15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21" x14ac:dyDescent="0.2">
      <c r="A15"/>
      <c r="B15" t="s">
        <v>11</v>
      </c>
    </row>
    <row r="16" spans="1:21" x14ac:dyDescent="0.2">
      <c r="A16"/>
      <c r="B16" t="s">
        <v>16</v>
      </c>
    </row>
    <row r="17" spans="1:1" x14ac:dyDescent="0.2">
      <c r="A17"/>
    </row>
    <row r="18" spans="1:1" x14ac:dyDescent="0.2">
      <c r="A18"/>
    </row>
    <row r="19" spans="1:1" x14ac:dyDescent="0.2">
      <c r="A19"/>
    </row>
  </sheetData>
  <mergeCells count="4">
    <mergeCell ref="A1:O1"/>
    <mergeCell ref="A2:O2"/>
    <mergeCell ref="B11:Q11"/>
    <mergeCell ref="B14:Q1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4" zoomScale="85" zoomScaleNormal="85" workbookViewId="0">
      <selection activeCell="K7" sqref="K7"/>
    </sheetView>
  </sheetViews>
  <sheetFormatPr defaultRowHeight="12.75" x14ac:dyDescent="0.2"/>
  <cols>
    <col min="1" max="1" width="4.5703125" style="20" customWidth="1"/>
    <col min="2" max="2" width="37.140625" customWidth="1"/>
    <col min="3" max="6" width="9.7109375" customWidth="1"/>
    <col min="7" max="7" width="15.140625" hidden="1" customWidth="1"/>
    <col min="8" max="8" width="10.7109375" customWidth="1"/>
    <col min="9" max="9" width="12.42578125" hidden="1" customWidth="1"/>
    <col min="10" max="10" width="14.28515625" customWidth="1"/>
    <col min="11" max="13" width="9.7109375" customWidth="1"/>
    <col min="14" max="14" width="15.42578125" hidden="1" customWidth="1"/>
    <col min="15" max="15" width="10.7109375" customWidth="1"/>
    <col min="16" max="16" width="14.28515625" hidden="1" customWidth="1"/>
    <col min="17" max="17" width="13.140625" customWidth="1"/>
  </cols>
  <sheetData>
    <row r="1" spans="1:21" ht="18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1" ht="18" x14ac:dyDescent="0.2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1" ht="31.15" customHeight="1" thickBot="1" x14ac:dyDescent="0.25">
      <c r="B3" s="1" t="s">
        <v>54</v>
      </c>
      <c r="O3" s="31" t="s">
        <v>17</v>
      </c>
      <c r="Q3" s="20"/>
      <c r="R3" s="32">
        <v>0.18124999999999999</v>
      </c>
    </row>
    <row r="4" spans="1:21" s="22" customFormat="1" ht="57" customHeight="1" thickBot="1" x14ac:dyDescent="0.25">
      <c r="A4" s="2" t="s">
        <v>2</v>
      </c>
      <c r="B4" s="3" t="s">
        <v>3</v>
      </c>
      <c r="C4" s="4" t="s">
        <v>25</v>
      </c>
      <c r="D4" s="5" t="s">
        <v>8</v>
      </c>
      <c r="E4" s="6" t="s">
        <v>9</v>
      </c>
      <c r="F4" s="16" t="s">
        <v>12</v>
      </c>
      <c r="G4" s="18" t="s">
        <v>14</v>
      </c>
      <c r="H4" s="19" t="s">
        <v>13</v>
      </c>
      <c r="I4" s="18" t="s">
        <v>14</v>
      </c>
      <c r="J4" s="12" t="s">
        <v>10</v>
      </c>
      <c r="K4" s="5" t="s">
        <v>5</v>
      </c>
      <c r="L4" s="6" t="s">
        <v>6</v>
      </c>
      <c r="M4" s="7" t="s">
        <v>7</v>
      </c>
      <c r="N4" s="18" t="s">
        <v>14</v>
      </c>
      <c r="O4" s="19" t="s">
        <v>13</v>
      </c>
      <c r="P4" s="18" t="s">
        <v>14</v>
      </c>
      <c r="Q4" s="12" t="s">
        <v>10</v>
      </c>
      <c r="S4" s="33" t="s">
        <v>18</v>
      </c>
    </row>
    <row r="5" spans="1:21" ht="35.1" customHeight="1" x14ac:dyDescent="0.2">
      <c r="A5" s="21">
        <v>1</v>
      </c>
      <c r="B5" s="46" t="s">
        <v>48</v>
      </c>
      <c r="C5" s="8">
        <v>0.41666666666666669</v>
      </c>
      <c r="D5" s="11">
        <f>C5+"02:08:00"</f>
        <v>0.50555555555555554</v>
      </c>
      <c r="E5" s="10">
        <v>0.49861111111111112</v>
      </c>
      <c r="F5" s="41">
        <f t="shared" ref="F5:F10" si="0">G5*86400/60</f>
        <v>-9.9999999999999645</v>
      </c>
      <c r="G5" s="27">
        <f t="shared" ref="G5:G10" si="1">E5-D5</f>
        <v>-6.9444444444444198E-3</v>
      </c>
      <c r="H5" s="17" t="str">
        <f>IF(G5&lt;0,"",IF(G5=0,"",MINUTE(I5)))</f>
        <v/>
      </c>
      <c r="I5" s="28" t="e">
        <f t="shared" ref="I5:I7" si="2">E5-E4</f>
        <v>#VALUE!</v>
      </c>
      <c r="J5" s="13"/>
      <c r="K5" s="11">
        <f>C5+"04:21:00"</f>
        <v>0.59791666666666665</v>
      </c>
      <c r="L5" s="15">
        <v>0.58611111111111114</v>
      </c>
      <c r="M5" s="41">
        <f t="shared" ref="M5:M10" si="3">N5*86400/60</f>
        <v>-16.99999999999994</v>
      </c>
      <c r="N5" s="29">
        <f t="shared" ref="N5:N10" si="4">L5-K5</f>
        <v>-1.1805555555555514E-2</v>
      </c>
      <c r="O5" s="17" t="str">
        <f>IF(N5&lt;0,"",IF(N5=0,"",MINUTE(P5)))</f>
        <v/>
      </c>
      <c r="P5" s="27" t="e">
        <f t="shared" ref="P5:P7" si="5">L5-L4</f>
        <v>#VALUE!</v>
      </c>
      <c r="Q5" s="14"/>
      <c r="S5" s="34">
        <f>L5-C5</f>
        <v>0.16944444444444445</v>
      </c>
      <c r="U5" t="s">
        <v>20</v>
      </c>
    </row>
    <row r="6" spans="1:21" ht="35.1" customHeight="1" x14ac:dyDescent="0.2">
      <c r="A6" s="21">
        <f>A5+1</f>
        <v>2</v>
      </c>
      <c r="B6" s="46" t="s">
        <v>49</v>
      </c>
      <c r="C6" s="9">
        <f>C5+(1/144)</f>
        <v>0.4236111111111111</v>
      </c>
      <c r="D6" s="11">
        <f t="shared" ref="D6:D10" si="6">C6+"02:08:00"</f>
        <v>0.51249999999999996</v>
      </c>
      <c r="E6" s="10">
        <v>0.50555555555555554</v>
      </c>
      <c r="F6" s="40">
        <f t="shared" si="0"/>
        <v>-9.9999999999999645</v>
      </c>
      <c r="G6" s="28">
        <f t="shared" si="1"/>
        <v>-6.9444444444444198E-3</v>
      </c>
      <c r="H6" s="37" t="str">
        <f t="shared" ref="H6:H10" si="7">IF(G6&lt;0,"",IF(G6=0,"",MINUTE(I6)))</f>
        <v/>
      </c>
      <c r="I6" s="28">
        <f t="shared" si="2"/>
        <v>6.9444444444444198E-3</v>
      </c>
      <c r="J6" s="13"/>
      <c r="K6" s="11">
        <f t="shared" ref="K6:K10" si="8">C6+"04:21:00"</f>
        <v>0.60486111111111107</v>
      </c>
      <c r="L6" s="10">
        <v>0.59444444444444444</v>
      </c>
      <c r="M6" s="40">
        <f t="shared" si="3"/>
        <v>-14.999999999999947</v>
      </c>
      <c r="N6" s="30">
        <f t="shared" si="4"/>
        <v>-1.041666666666663E-2</v>
      </c>
      <c r="O6" s="17" t="str">
        <f>IF(N6&lt;0,"",IF(N6=0,"",MINUTE(P6)))</f>
        <v/>
      </c>
      <c r="P6" s="28">
        <f t="shared" si="5"/>
        <v>8.3333333333333037E-3</v>
      </c>
      <c r="Q6" s="14"/>
      <c r="S6" s="34">
        <f t="shared" ref="S6:S10" si="9">L6-C6</f>
        <v>0.17083333333333334</v>
      </c>
      <c r="U6" s="39"/>
    </row>
    <row r="7" spans="1:21" ht="35.1" customHeight="1" x14ac:dyDescent="0.2">
      <c r="A7" s="21">
        <f t="shared" ref="A7:A10" si="10">A6+1</f>
        <v>3</v>
      </c>
      <c r="B7" s="46" t="s">
        <v>50</v>
      </c>
      <c r="C7" s="9">
        <f t="shared" ref="C7:C10" si="11">C6+(1/144)</f>
        <v>0.43055555555555552</v>
      </c>
      <c r="D7" s="11">
        <f t="shared" si="6"/>
        <v>0.51944444444444438</v>
      </c>
      <c r="E7" s="10">
        <v>0.51736111111111105</v>
      </c>
      <c r="F7" s="40">
        <f t="shared" si="0"/>
        <v>-2.9999999999999898</v>
      </c>
      <c r="G7" s="28">
        <f t="shared" si="1"/>
        <v>-2.0833333333333259E-3</v>
      </c>
      <c r="H7" s="17" t="str">
        <f t="shared" si="7"/>
        <v/>
      </c>
      <c r="I7" s="28">
        <f t="shared" si="2"/>
        <v>1.1805555555555514E-2</v>
      </c>
      <c r="J7" s="13"/>
      <c r="K7" s="11">
        <f t="shared" si="8"/>
        <v>0.61180555555555549</v>
      </c>
      <c r="L7" s="10">
        <v>0.61249999999999993</v>
      </c>
      <c r="M7" s="40">
        <f t="shared" si="3"/>
        <v>0.99999999999999645</v>
      </c>
      <c r="N7" s="30">
        <f t="shared" si="4"/>
        <v>6.9444444444444198E-4</v>
      </c>
      <c r="O7" s="17">
        <f t="shared" ref="O7:O10" si="12">IF(N7&lt;0,"",IF(N7=0,"",MINUTE(P7)))</f>
        <v>26</v>
      </c>
      <c r="P7" s="28">
        <f t="shared" si="5"/>
        <v>1.8055555555555491E-2</v>
      </c>
      <c r="Q7" s="38" t="s">
        <v>55</v>
      </c>
      <c r="S7" s="34">
        <f t="shared" si="9"/>
        <v>0.18194444444444441</v>
      </c>
    </row>
    <row r="8" spans="1:21" ht="35.1" customHeight="1" x14ac:dyDescent="0.2">
      <c r="A8" s="21">
        <f t="shared" si="10"/>
        <v>4</v>
      </c>
      <c r="B8" s="46" t="s">
        <v>51</v>
      </c>
      <c r="C8" s="9">
        <f t="shared" si="11"/>
        <v>0.43749999999999994</v>
      </c>
      <c r="D8" s="11">
        <f t="shared" si="6"/>
        <v>0.5263888888888888</v>
      </c>
      <c r="E8" s="10">
        <v>0.52708333333333335</v>
      </c>
      <c r="F8" s="40">
        <f t="shared" si="0"/>
        <v>1.0000000000001563</v>
      </c>
      <c r="G8" s="28">
        <f t="shared" si="1"/>
        <v>6.94444444444553E-4</v>
      </c>
      <c r="H8" s="17">
        <f t="shared" si="7"/>
        <v>14</v>
      </c>
      <c r="I8" s="28">
        <f>E8-E7</f>
        <v>9.7222222222222987E-3</v>
      </c>
      <c r="J8" s="13"/>
      <c r="K8" s="11">
        <f t="shared" si="8"/>
        <v>0.61874999999999991</v>
      </c>
      <c r="L8" s="10">
        <v>0.61875000000000002</v>
      </c>
      <c r="M8" s="40">
        <f t="shared" si="3"/>
        <v>0</v>
      </c>
      <c r="N8" s="30">
        <f t="shared" si="4"/>
        <v>0</v>
      </c>
      <c r="O8" s="17" t="str">
        <f t="shared" si="12"/>
        <v/>
      </c>
      <c r="P8" s="28">
        <f>L8-L7</f>
        <v>6.2500000000000888E-3</v>
      </c>
      <c r="Q8" s="38"/>
      <c r="S8" s="34">
        <f t="shared" si="9"/>
        <v>0.18125000000000008</v>
      </c>
      <c r="U8" s="39"/>
    </row>
    <row r="9" spans="1:21" ht="35.1" customHeight="1" x14ac:dyDescent="0.2">
      <c r="A9" s="21">
        <f t="shared" si="10"/>
        <v>5</v>
      </c>
      <c r="B9" s="46" t="s">
        <v>52</v>
      </c>
      <c r="C9" s="9">
        <f t="shared" si="11"/>
        <v>0.44444444444444436</v>
      </c>
      <c r="D9" s="11">
        <f t="shared" si="6"/>
        <v>0.53333333333333321</v>
      </c>
      <c r="E9" s="10">
        <v>0.53333333333333333</v>
      </c>
      <c r="F9" s="40">
        <f t="shared" si="0"/>
        <v>0</v>
      </c>
      <c r="G9" s="28">
        <f t="shared" si="1"/>
        <v>0</v>
      </c>
      <c r="H9" s="17" t="str">
        <f t="shared" si="7"/>
        <v/>
      </c>
      <c r="I9" s="28">
        <f t="shared" ref="I9:I10" si="13">E9-E8</f>
        <v>6.2499999999999778E-3</v>
      </c>
      <c r="J9" s="13"/>
      <c r="K9" s="11">
        <f t="shared" si="8"/>
        <v>0.62569444444444433</v>
      </c>
      <c r="L9" s="10">
        <v>0.62708333333333333</v>
      </c>
      <c r="M9" s="40">
        <f t="shared" si="3"/>
        <v>2.0000000000001528</v>
      </c>
      <c r="N9" s="30">
        <f t="shared" si="4"/>
        <v>1.388888888888995E-3</v>
      </c>
      <c r="O9" s="17">
        <f t="shared" si="12"/>
        <v>12</v>
      </c>
      <c r="P9" s="28">
        <f t="shared" ref="P9:P10" si="14">L9-L8</f>
        <v>8.3333333333333037E-3</v>
      </c>
      <c r="Q9" s="14"/>
      <c r="S9" s="34">
        <f t="shared" si="9"/>
        <v>0.18263888888888896</v>
      </c>
      <c r="U9" s="39" t="s">
        <v>21</v>
      </c>
    </row>
    <row r="10" spans="1:21" ht="35.1" customHeight="1" x14ac:dyDescent="0.2">
      <c r="A10" s="21">
        <f t="shared" si="10"/>
        <v>6</v>
      </c>
      <c r="B10" s="46" t="s">
        <v>53</v>
      </c>
      <c r="C10" s="9">
        <f t="shared" si="11"/>
        <v>0.45138888888888878</v>
      </c>
      <c r="D10" s="11">
        <f t="shared" si="6"/>
        <v>0.54027777777777763</v>
      </c>
      <c r="E10" s="10">
        <v>0.54027777777777775</v>
      </c>
      <c r="F10" s="40">
        <f t="shared" si="0"/>
        <v>0</v>
      </c>
      <c r="G10" s="28">
        <f t="shared" si="1"/>
        <v>0</v>
      </c>
      <c r="H10" s="17" t="str">
        <f t="shared" si="7"/>
        <v/>
      </c>
      <c r="I10" s="28">
        <f t="shared" si="13"/>
        <v>6.9444444444444198E-3</v>
      </c>
      <c r="J10" s="13"/>
      <c r="K10" s="11">
        <f t="shared" si="8"/>
        <v>0.63263888888888875</v>
      </c>
      <c r="L10" s="10">
        <v>0.6381944444444444</v>
      </c>
      <c r="M10" s="40">
        <f t="shared" si="3"/>
        <v>8.0000000000001315</v>
      </c>
      <c r="N10" s="30">
        <f t="shared" si="4"/>
        <v>5.5555555555556468E-3</v>
      </c>
      <c r="O10" s="17">
        <f t="shared" si="12"/>
        <v>16</v>
      </c>
      <c r="P10" s="28">
        <f t="shared" si="14"/>
        <v>1.1111111111111072E-2</v>
      </c>
      <c r="Q10" s="14" t="s">
        <v>55</v>
      </c>
      <c r="S10" s="34">
        <f t="shared" si="9"/>
        <v>0.18680555555555561</v>
      </c>
    </row>
    <row r="11" spans="1:21" ht="23.45" customHeight="1" thickBot="1" x14ac:dyDescent="0.25">
      <c r="A11" s="26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1" ht="24" thickBot="1" x14ac:dyDescent="0.4">
      <c r="A12"/>
      <c r="S12" s="35">
        <f>AVERAGE(S5:S11)</f>
        <v>0.1788194444444445</v>
      </c>
      <c r="U12" t="s">
        <v>19</v>
      </c>
    </row>
    <row r="13" spans="1:21" x14ac:dyDescent="0.2">
      <c r="A13"/>
    </row>
    <row r="14" spans="1:21" x14ac:dyDescent="0.2">
      <c r="A14"/>
      <c r="B14" s="42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21" x14ac:dyDescent="0.2">
      <c r="A15"/>
      <c r="B15" t="s">
        <v>11</v>
      </c>
    </row>
    <row r="16" spans="1:21" x14ac:dyDescent="0.2">
      <c r="A16"/>
      <c r="B16" t="s">
        <v>16</v>
      </c>
    </row>
    <row r="17" spans="1:1" x14ac:dyDescent="0.2">
      <c r="A17"/>
    </row>
    <row r="18" spans="1:1" x14ac:dyDescent="0.2">
      <c r="A18"/>
    </row>
    <row r="19" spans="1:1" x14ac:dyDescent="0.2">
      <c r="A19"/>
    </row>
  </sheetData>
  <mergeCells count="3">
    <mergeCell ref="A1:O1"/>
    <mergeCell ref="A2:O2"/>
    <mergeCell ref="B11:Q1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21.06.18</vt:lpstr>
      <vt:lpstr>Протокол 22.06.18ТИ1</vt:lpstr>
      <vt:lpstr>Протокол 22.06.18 ТИ10</vt:lpstr>
      <vt:lpstr>'Протокол 21.06.18'!Область_печати</vt:lpstr>
      <vt:lpstr>'Протокол 22.06.18ТИ1'!Область_печати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2018-06-17T12:12:54Z</cp:lastPrinted>
  <dcterms:created xsi:type="dcterms:W3CDTF">2014-08-28T08:12:32Z</dcterms:created>
  <dcterms:modified xsi:type="dcterms:W3CDTF">2018-06-27T12:10:43Z</dcterms:modified>
</cp:coreProperties>
</file>